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<sst xmlns="http://schemas.openxmlformats.org/spreadsheetml/2006/main" count="221" uniqueCount="111">
  <si>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</si>
  <si>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</si>
  <si>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</si>
  <si>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</si>
  <si>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</si>
  <si>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</si>
  <si>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</si>
  <si>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</si>
  <si>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</si>
  <si>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</si>
  <si>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</si>
  <si>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</si>
  <si>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</si>
  <si>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</si>
  <si>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</si>
  <si>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</si>
  <si>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</si>
  <si>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</si>
  <si>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</si>
  <si>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</si>
  <si>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</si>
  <si>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</si>
  <si>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</si>
  <si>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</si>
  <si>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</si>
  <si>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</si>
  <si>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</si>
  <si>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</si>
  <si>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</si>
  <si>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</si>
  <si>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</si>
  <si>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</si>
  <si>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</si>
  <si>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</si>
  <si>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</si>
  <si>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</si>
  <si>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</si>
  <si>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</si>
  <si>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</si>
  <si>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</si>
  <si>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</si>
  <si>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</si>
  <si>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</si>
  <si>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</si>
  <si>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</si>
  <si>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</si>
  <si>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</si>
  <si>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</si>
  <si>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</si>
  <si>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</si>
  <si>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</si>
  <si>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</si>
  <si>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</si>
  <si>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</si>
  <si>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</si>
  <si>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</si>
  <si>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</si>
  <si>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</si>
  <si>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</si>
  <si>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</si>
  <si>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</si>
  <si>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</si>
  <si>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</si>
  <si>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</si>
  <si>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</si>
  <si>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</si>
  <si>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</si>
  <si>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</si>
  <si>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</si>
  <si>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</si>
  <si>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</si>
  <si>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</si>
  <si>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</si>
  <si>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</si>
  <si>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</si>
  <si>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</si>
  <si>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</si>
  <si>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</si>
  <si>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</si>
  <si>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</si>
  <si>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</si>
  <si>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</si>
  <si>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</si>
  <si>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</si>
  <si>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</si>
  <si>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</si>
  <si>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</si>
  <si>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</si>
  <si>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</si>
  <si>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</si>
  <si>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</si>
  <si>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</si>
  <si>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</si>
  <si>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</si>
  <si>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</si>
  <si>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</si>
  <si>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生坂村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</si>
  <si>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</si>
  <si>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</si>
  <si>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</si>
  <si>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</si>
  <si>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</si>
  <si>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</si>
  <si>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</si>
  <si>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</si>
  <si>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</si>
  <si>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</si>
  <si>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</si>
  <si>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２年度に地方債の繰り上げ償還を行ったことにより、以降収益的収支比率は高い水準で推移している。料金収入に対する地方債残高の割合は他の類似団体と比較してかなりの低率となっているが、施設改良のための起債が行われていないことが理由として考えられる。
　また、汚水処理原価が他の類似団体と比較して低い水準であり、施設利用率も３０％弱で施設の処理能力には余裕がみられる。現時点では水洗率を高め使用料収入を確保することが重要課題であるが、一方で人口減少が続く社会情勢の中では将来的にオーバースペックとなり得ることもある。各処理区域の地理的要因により施設統合の可能性は見出せないが、料金収入に対する維持管理費の圧縮のための方策を検討する必要がある。</t>
    <phoneticPr fontId="4"/>
  </si>
  <si>
    <t>　供用開始以降管渠の更新は行われていないが、供用後２０年を経過した施設もあり老朽化は着実に進んでいる。また、不明水流入の実態もあり管路の状況を把握することが急務であると考えられる。
　処理施設では機器の耐用年数の経過もあり老朽化の影響は管路より顕著である。維持管理に併せて機器の絶縁抵抗値を計測し老朽化の進み具合を把握しており、その状況に合わせて毎年数台ずつであるが更新に取り組んでいる。</t>
    <rPh sb="1" eb="3">
      <t>キョウヨウ</t>
    </rPh>
    <rPh sb="3" eb="5">
      <t>カイシ</t>
    </rPh>
    <rPh sb="5" eb="7">
      <t>イコウ</t>
    </rPh>
    <rPh sb="7" eb="9">
      <t>カンキョ</t>
    </rPh>
    <rPh sb="10" eb="12">
      <t>コウシン</t>
    </rPh>
    <rPh sb="13" eb="14">
      <t>オコナ</t>
    </rPh>
    <rPh sb="22" eb="24">
      <t>キョウヨウ</t>
    </rPh>
    <rPh sb="24" eb="25">
      <t>ゴ</t>
    </rPh>
    <rPh sb="27" eb="28">
      <t>ネン</t>
    </rPh>
    <rPh sb="29" eb="31">
      <t>ケイカ</t>
    </rPh>
    <rPh sb="33" eb="35">
      <t>シセツ</t>
    </rPh>
    <rPh sb="38" eb="41">
      <t>ロウキュウカ</t>
    </rPh>
    <rPh sb="42" eb="44">
      <t>チャクジツ</t>
    </rPh>
    <rPh sb="45" eb="46">
      <t>スス</t>
    </rPh>
    <rPh sb="54" eb="56">
      <t>フメイ</t>
    </rPh>
    <rPh sb="56" eb="57">
      <t>スイ</t>
    </rPh>
    <rPh sb="57" eb="59">
      <t>リュウニュウ</t>
    </rPh>
    <rPh sb="60" eb="62">
      <t>ジッタイ</t>
    </rPh>
    <rPh sb="65" eb="67">
      <t>カンロ</t>
    </rPh>
    <rPh sb="68" eb="70">
      <t>ジョウキョウ</t>
    </rPh>
    <rPh sb="71" eb="73">
      <t>ハアク</t>
    </rPh>
    <rPh sb="78" eb="80">
      <t>キュウム</t>
    </rPh>
    <rPh sb="84" eb="85">
      <t>カンガ</t>
    </rPh>
    <rPh sb="92" eb="94">
      <t>ショリ</t>
    </rPh>
    <rPh sb="94" eb="96">
      <t>シセツ</t>
    </rPh>
    <rPh sb="98" eb="100">
      <t>キキ</t>
    </rPh>
    <rPh sb="101" eb="103">
      <t>タイヨウ</t>
    </rPh>
    <rPh sb="103" eb="105">
      <t>ネンスウ</t>
    </rPh>
    <rPh sb="106" eb="108">
      <t>ケイカ</t>
    </rPh>
    <rPh sb="111" eb="114">
      <t>ロウキュウカ</t>
    </rPh>
    <rPh sb="115" eb="117">
      <t>エイキョウ</t>
    </rPh>
    <rPh sb="118" eb="120">
      <t>カンロ</t>
    </rPh>
    <rPh sb="122" eb="124">
      <t>ケンチョ</t>
    </rPh>
    <rPh sb="128" eb="130">
      <t>イジ</t>
    </rPh>
    <rPh sb="130" eb="132">
      <t>カンリ</t>
    </rPh>
    <rPh sb="133" eb="134">
      <t>アワ</t>
    </rPh>
    <rPh sb="136" eb="138">
      <t>キキ</t>
    </rPh>
    <rPh sb="139" eb="141">
      <t>ゼツエン</t>
    </rPh>
    <rPh sb="141" eb="144">
      <t>テイコウチ</t>
    </rPh>
    <rPh sb="145" eb="147">
      <t>ケイソク</t>
    </rPh>
    <rPh sb="148" eb="151">
      <t>ロウキュウカ</t>
    </rPh>
    <rPh sb="152" eb="153">
      <t>スス</t>
    </rPh>
    <rPh sb="154" eb="156">
      <t>グアイ</t>
    </rPh>
    <rPh sb="157" eb="159">
      <t>ハアク</t>
    </rPh>
    <rPh sb="166" eb="168">
      <t>ジョウキョウ</t>
    </rPh>
    <rPh sb="169" eb="170">
      <t>ア</t>
    </rPh>
    <rPh sb="173" eb="175">
      <t>マイネン</t>
    </rPh>
    <rPh sb="175" eb="177">
      <t>スウダイ</t>
    </rPh>
    <rPh sb="183" eb="185">
      <t>コウシン</t>
    </rPh>
    <rPh sb="186" eb="187">
      <t>ト</t>
    </rPh>
    <rPh sb="188" eb="189">
      <t>ク</t>
    </rPh>
    <phoneticPr fontId="4"/>
  </si>
  <si>
    <t>　建設時の起債償還が残り２０年続く中で、使用料収入とバランスのとれた施設の更新計画が求められる。人口減少の社会情勢の中で使用料収入の確保は困難を伴うと予想されるが、未接続世帯への啓発に努めることがまず第一の目標である。そして現在の管路や施設の状況を的確に把握し、効率的な維持管理や更新の計画を立て経営の健全化につなげることが必要である。</t>
    <rPh sb="1" eb="3">
      <t>ケンセツ</t>
    </rPh>
    <rPh sb="3" eb="4">
      <t>ジ</t>
    </rPh>
    <rPh sb="5" eb="7">
      <t>キサイ</t>
    </rPh>
    <rPh sb="7" eb="9">
      <t>ショウカン</t>
    </rPh>
    <rPh sb="10" eb="11">
      <t>ノコ</t>
    </rPh>
    <rPh sb="14" eb="15">
      <t>ネン</t>
    </rPh>
    <rPh sb="15" eb="16">
      <t>ツヅ</t>
    </rPh>
    <rPh sb="17" eb="18">
      <t>ナカ</t>
    </rPh>
    <rPh sb="20" eb="23">
      <t>シヨウリョウ</t>
    </rPh>
    <rPh sb="23" eb="25">
      <t>シュウニュウ</t>
    </rPh>
    <rPh sb="34" eb="36">
      <t>シセツ</t>
    </rPh>
    <rPh sb="37" eb="39">
      <t>コウシン</t>
    </rPh>
    <rPh sb="39" eb="41">
      <t>ケイカク</t>
    </rPh>
    <rPh sb="42" eb="43">
      <t>モト</t>
    </rPh>
    <rPh sb="48" eb="50">
      <t>ジンコウ</t>
    </rPh>
    <rPh sb="50" eb="52">
      <t>ゲンショウ</t>
    </rPh>
    <rPh sb="53" eb="55">
      <t>シャカイ</t>
    </rPh>
    <rPh sb="55" eb="57">
      <t>ジョウセイ</t>
    </rPh>
    <rPh sb="58" eb="59">
      <t>ナカ</t>
    </rPh>
    <rPh sb="60" eb="63">
      <t>シヨウリョウ</t>
    </rPh>
    <rPh sb="63" eb="65">
      <t>シュウニュウ</t>
    </rPh>
    <rPh sb="66" eb="68">
      <t>カクホ</t>
    </rPh>
    <rPh sb="69" eb="71">
      <t>コンナン</t>
    </rPh>
    <rPh sb="72" eb="73">
      <t>トモナ</t>
    </rPh>
    <rPh sb="75" eb="77">
      <t>ヨソウ</t>
    </rPh>
    <rPh sb="82" eb="85">
      <t>ミセツゾク</t>
    </rPh>
    <rPh sb="85" eb="87">
      <t>セタイ</t>
    </rPh>
    <rPh sb="89" eb="91">
      <t>ケイハツ</t>
    </rPh>
    <rPh sb="92" eb="93">
      <t>ツト</t>
    </rPh>
    <rPh sb="100" eb="102">
      <t>ダイイチ</t>
    </rPh>
    <rPh sb="103" eb="105">
      <t>モクヒョウ</t>
    </rPh>
    <rPh sb="112" eb="114">
      <t>ゲンザイ</t>
    </rPh>
    <rPh sb="115" eb="117">
      <t>カンロ</t>
    </rPh>
    <rPh sb="118" eb="120">
      <t>シセツ</t>
    </rPh>
    <rPh sb="121" eb="123">
      <t>ジョウキョウ</t>
    </rPh>
    <rPh sb="124" eb="126">
      <t>テキカク</t>
    </rPh>
    <rPh sb="127" eb="129">
      <t>ハアク</t>
    </rPh>
    <rPh sb="131" eb="134">
      <t>コウリツテキ</t>
    </rPh>
    <rPh sb="135" eb="137">
      <t>イジ</t>
    </rPh>
    <rPh sb="137" eb="139">
      <t>カンリ</t>
    </rPh>
    <rPh sb="140" eb="142">
      <t>コウシン</t>
    </rPh>
    <rPh sb="143" eb="145">
      <t>ケイカク</t>
    </rPh>
    <rPh sb="146" eb="147">
      <t>タ</t>
    </rPh>
    <rPh sb="148" eb="150">
      <t>ケイエイ</t>
    </rPh>
    <rPh sb="151" eb="154">
      <t>ケンゼンカ</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</si>
</sst>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18144"/>
        <c:axId val="513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1318144"/>
        <c:axId val="51324416"/>
      </c:lineChart>
      <c:dateAx>
        <c:axId val="51318144"/>
        <c:scaling>
          <c:orientation val="minMax"/>
        </c:scaling>
        <c:delete val="1"/>
        <c:axPos val="b"/>
        <c:numFmt formatCode="ge" sourceLinked="1"/>
        <c:majorTickMark val="none"/>
        <c:minorTickMark val="none"/>
        <c:tickLblPos val="none"/>
        <c:crossAx val="51324416"/>
        <c:crosses val="autoZero"/>
        <c:auto val="1"/>
        <c:lblOffset val="100"/>
        <c:baseTimeUnit val="years"/>
      </c:dateAx>
      <c:valAx>
        <c:axId val="513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27.59</c:v>
                </c:pt>
                <c:pt idx="1">
                  <c:v>27.59</c:v>
                </c:pt>
                <c:pt idx="2">
                  <c:v>27.59</c:v>
                </c:pt>
                <c:pt idx="3">
                  <c:v>27.59</c:v>
                </c:pt>
                <c:pt idx="4">
                  <c:v>27.59</c:v>
                </c:pt>
              </c:numCache>
            </c:numRef>
          </c:val>
        </c:ser>
        <c:dLbls>
          <c:showLegendKey val="0"/>
          <c:showVal val="0"/>
          <c:showCatName val="0"/>
          <c:showSerName val="0"/>
          <c:showPercent val="0"/>
          <c:showBubbleSize val="0"/>
        </c:dLbls>
        <c:gapWidth val="150"/>
        <c:axId val="74907648"/>
        <c:axId val="74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4907648"/>
        <c:axId val="74909568"/>
      </c:lineChart>
      <c:dateAx>
        <c:axId val="74907648"/>
        <c:scaling>
          <c:orientation val="minMax"/>
        </c:scaling>
        <c:delete val="1"/>
        <c:axPos val="b"/>
        <c:numFmt formatCode="ge" sourceLinked="1"/>
        <c:majorTickMark val="none"/>
        <c:minorTickMark val="none"/>
        <c:tickLblPos val="none"/>
        <c:crossAx val="74909568"/>
        <c:crosses val="autoZero"/>
        <c:auto val="1"/>
        <c:lblOffset val="100"/>
        <c:baseTimeUnit val="years"/>
      </c:dateAx>
      <c:valAx>
        <c:axId val="74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84.45</c:v>
                </c:pt>
                <c:pt idx="1">
                  <c:v>84.87</c:v>
                </c:pt>
                <c:pt idx="2">
                  <c:v>85.2</c:v>
                </c:pt>
                <c:pt idx="3">
                  <c:v>86.57</c:v>
                </c:pt>
                <c:pt idx="4">
                  <c:v>88.37</c:v>
                </c:pt>
              </c:numCache>
            </c:numRef>
          </c:val>
        </c:ser>
        <c:dLbls>
          <c:showLegendKey val="0"/>
          <c:showVal val="0"/>
          <c:showCatName val="0"/>
          <c:showSerName val="0"/>
          <c:showPercent val="0"/>
          <c:showBubbleSize val="0"/>
        </c:dLbls>
        <c:gapWidth val="150"/>
        <c:axId val="74931584"/>
        <c:axId val="749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74931584"/>
        <c:axId val="74962432"/>
      </c:lineChart>
      <c:dateAx>
        <c:axId val="74931584"/>
        <c:scaling>
          <c:orientation val="minMax"/>
        </c:scaling>
        <c:delete val="1"/>
        <c:axPos val="b"/>
        <c:numFmt formatCode="ge" sourceLinked="1"/>
        <c:majorTickMark val="none"/>
        <c:minorTickMark val="none"/>
        <c:tickLblPos val="none"/>
        <c:crossAx val="74962432"/>
        <c:crosses val="autoZero"/>
        <c:auto val="1"/>
        <c:lblOffset val="100"/>
        <c:baseTimeUnit val="years"/>
      </c:dateAx>
      <c:valAx>
        <c:axId val="749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94.95</c:v>
                </c:pt>
                <c:pt idx="1">
                  <c:v>94.34</c:v>
                </c:pt>
                <c:pt idx="2">
                  <c:v>94.5</c:v>
                </c:pt>
                <c:pt idx="3">
                  <c:v>95.48</c:v>
                </c:pt>
                <c:pt idx="4">
                  <c:v>96.44</c:v>
                </c:pt>
              </c:numCache>
            </c:numRef>
          </c:val>
        </c:ser>
        <c:dLbls>
          <c:showLegendKey val="0"/>
          <c:showVal val="0"/>
          <c:showCatName val="0"/>
          <c:showSerName val="0"/>
          <c:showPercent val="0"/>
          <c:showBubbleSize val="0"/>
        </c:dLbls>
        <c:gapWidth val="150"/>
        <c:axId val="51362816"/>
        <c:axId val="51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62816"/>
        <c:axId val="51369088"/>
      </c:lineChart>
      <c:dateAx>
        <c:axId val="51362816"/>
        <c:scaling>
          <c:orientation val="minMax"/>
        </c:scaling>
        <c:delete val="1"/>
        <c:axPos val="b"/>
        <c:numFmt formatCode="ge" sourceLinked="1"/>
        <c:majorTickMark val="none"/>
        <c:minorTickMark val="none"/>
        <c:tickLblPos val="none"/>
        <c:crossAx val="51369088"/>
        <c:crosses val="autoZero"/>
        <c:auto val="1"/>
        <c:lblOffset val="100"/>
        <c:baseTimeUnit val="years"/>
      </c:dateAx>
      <c:valAx>
        <c:axId val="51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99040"/>
        <c:axId val="746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99040"/>
        <c:axId val="74601216"/>
      </c:lineChart>
      <c:dateAx>
        <c:axId val="74599040"/>
        <c:scaling>
          <c:orientation val="minMax"/>
        </c:scaling>
        <c:delete val="1"/>
        <c:axPos val="b"/>
        <c:numFmt formatCode="ge" sourceLinked="1"/>
        <c:majorTickMark val="none"/>
        <c:minorTickMark val="none"/>
        <c:tickLblPos val="none"/>
        <c:crossAx val="74601216"/>
        <c:crosses val="autoZero"/>
        <c:auto val="1"/>
        <c:lblOffset val="100"/>
        <c:baseTimeUnit val="years"/>
      </c:dateAx>
      <c:valAx>
        <c:axId val="74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27328"/>
        <c:axId val="74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27328"/>
        <c:axId val="74654080"/>
      </c:lineChart>
      <c:dateAx>
        <c:axId val="74627328"/>
        <c:scaling>
          <c:orientation val="minMax"/>
        </c:scaling>
        <c:delete val="1"/>
        <c:axPos val="b"/>
        <c:numFmt formatCode="ge" sourceLinked="1"/>
        <c:majorTickMark val="none"/>
        <c:minorTickMark val="none"/>
        <c:tickLblPos val="none"/>
        <c:crossAx val="74654080"/>
        <c:crosses val="autoZero"/>
        <c:auto val="1"/>
        <c:lblOffset val="100"/>
        <c:baseTimeUnit val="years"/>
      </c:dateAx>
      <c:valAx>
        <c:axId val="746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78272"/>
        <c:axId val="74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78272"/>
        <c:axId val="74680192"/>
      </c:lineChart>
      <c:dateAx>
        <c:axId val="74678272"/>
        <c:scaling>
          <c:orientation val="minMax"/>
        </c:scaling>
        <c:delete val="1"/>
        <c:axPos val="b"/>
        <c:numFmt formatCode="ge" sourceLinked="1"/>
        <c:majorTickMark val="none"/>
        <c:minorTickMark val="none"/>
        <c:tickLblPos val="none"/>
        <c:crossAx val="74680192"/>
        <c:crosses val="autoZero"/>
        <c:auto val="1"/>
        <c:lblOffset val="100"/>
        <c:baseTimeUnit val="years"/>
      </c:dateAx>
      <c:valAx>
        <c:axId val="746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19232"/>
        <c:axId val="747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19232"/>
        <c:axId val="74721152"/>
      </c:lineChart>
      <c:dateAx>
        <c:axId val="74719232"/>
        <c:scaling>
          <c:orientation val="minMax"/>
        </c:scaling>
        <c:delete val="1"/>
        <c:axPos val="b"/>
        <c:numFmt formatCode="ge" sourceLinked="1"/>
        <c:majorTickMark val="none"/>
        <c:minorTickMark val="none"/>
        <c:tickLblPos val="none"/>
        <c:crossAx val="74721152"/>
        <c:crosses val="autoZero"/>
        <c:auto val="1"/>
        <c:lblOffset val="100"/>
        <c:baseTimeUnit val="years"/>
      </c:dateAx>
      <c:valAx>
        <c:axId val="74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45.11</c:v>
                </c:pt>
                <c:pt idx="1">
                  <c:v>244.15</c:v>
                </c:pt>
                <c:pt idx="2">
                  <c:v>37.450000000000003</c:v>
                </c:pt>
                <c:pt idx="3">
                  <c:v>48.42</c:v>
                </c:pt>
                <c:pt idx="4">
                  <c:v>181.01</c:v>
                </c:pt>
              </c:numCache>
            </c:numRef>
          </c:val>
        </c:ser>
        <c:dLbls>
          <c:showLegendKey val="0"/>
          <c:showVal val="0"/>
          <c:showCatName val="0"/>
          <c:showSerName val="0"/>
          <c:showPercent val="0"/>
          <c:showBubbleSize val="0"/>
        </c:dLbls>
        <c:gapWidth val="150"/>
        <c:axId val="74745728"/>
        <c:axId val="747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4745728"/>
        <c:axId val="74752000"/>
      </c:lineChart>
      <c:dateAx>
        <c:axId val="74745728"/>
        <c:scaling>
          <c:orientation val="minMax"/>
        </c:scaling>
        <c:delete val="1"/>
        <c:axPos val="b"/>
        <c:numFmt formatCode="ge" sourceLinked="1"/>
        <c:majorTickMark val="none"/>
        <c:minorTickMark val="none"/>
        <c:tickLblPos val="none"/>
        <c:crossAx val="74752000"/>
        <c:crosses val="autoZero"/>
        <c:auto val="1"/>
        <c:lblOffset val="100"/>
        <c:baseTimeUnit val="years"/>
      </c:dateAx>
      <c:valAx>
        <c:axId val="74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93.12</c:v>
                </c:pt>
                <c:pt idx="1">
                  <c:v>98.51</c:v>
                </c:pt>
                <c:pt idx="2">
                  <c:v>100</c:v>
                </c:pt>
                <c:pt idx="3">
                  <c:v>99.4</c:v>
                </c:pt>
                <c:pt idx="4">
                  <c:v>102.05</c:v>
                </c:pt>
              </c:numCache>
            </c:numRef>
          </c:val>
        </c:ser>
        <c:dLbls>
          <c:showLegendKey val="0"/>
          <c:showVal val="0"/>
          <c:showCatName val="0"/>
          <c:showSerName val="0"/>
          <c:showPercent val="0"/>
          <c:showBubbleSize val="0"/>
        </c:dLbls>
        <c:gapWidth val="150"/>
        <c:axId val="74847360"/>
        <c:axId val="748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4847360"/>
        <c:axId val="74849280"/>
      </c:lineChart>
      <c:dateAx>
        <c:axId val="74847360"/>
        <c:scaling>
          <c:orientation val="minMax"/>
        </c:scaling>
        <c:delete val="1"/>
        <c:axPos val="b"/>
        <c:numFmt formatCode="ge" sourceLinked="1"/>
        <c:majorTickMark val="none"/>
        <c:minorTickMark val="none"/>
        <c:tickLblPos val="none"/>
        <c:crossAx val="74849280"/>
        <c:crosses val="autoZero"/>
        <c:auto val="1"/>
        <c:lblOffset val="100"/>
        <c:baseTimeUnit val="years"/>
      </c:dateAx>
      <c:valAx>
        <c:axId val="748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233.96</c:v>
                </c:pt>
                <c:pt idx="1">
                  <c:v>227.9</c:v>
                </c:pt>
                <c:pt idx="2">
                  <c:v>229.64</c:v>
                </c:pt>
                <c:pt idx="3">
                  <c:v>232.53</c:v>
                </c:pt>
                <c:pt idx="4">
                  <c:v>227.22</c:v>
                </c:pt>
              </c:numCache>
            </c:numRef>
          </c:val>
        </c:ser>
        <c:dLbls>
          <c:showLegendKey val="0"/>
          <c:showVal val="0"/>
          <c:showCatName val="0"/>
          <c:showSerName val="0"/>
          <c:showPercent val="0"/>
          <c:showBubbleSize val="0"/>
        </c:dLbls>
        <c:gapWidth val="150"/>
        <c:axId val="74875264"/>
        <c:axId val="74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4875264"/>
        <c:axId val="74877184"/>
      </c:lineChart>
      <c:dateAx>
        <c:axId val="74875264"/>
        <c:scaling>
          <c:orientation val="minMax"/>
        </c:scaling>
        <c:delete val="1"/>
        <c:axPos val="b"/>
        <c:numFmt formatCode="ge" sourceLinked="1"/>
        <c:majorTickMark val="none"/>
        <c:minorTickMark val="none"/>
        <c:tickLblPos val="none"/>
        <c:crossAx val="74877184"/>
        <c:crosses val="autoZero"/>
        <c:auto val="1"/>
        <c:lblOffset val="100"/>
        <c:baseTimeUnit val="years"/>
      </c:dateAx>
      <c:valAx>
        <c:axId val="74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I83" sqref="BI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生坂村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1903</v>
      </c>
      <c r="AM8" s="47"/>
      <c r="AN8" s="47"/>
      <c r="AO8" s="47"/>
      <c r="AP8" s="47"/>
      <c r="AQ8" s="47"/>
      <c r="AR8" s="47"/>
      <c r="AS8" s="47"/>
      <c r="AT8" s="43">
        <f>データ!S6</f>
        <v>39.049999999999997</v>
      </c>
      <c r="AU8" s="43"/>
      <c r="AV8" s="43"/>
      <c r="AW8" s="43"/>
      <c r="AX8" s="43"/>
      <c r="AY8" s="43"/>
      <c r="AZ8" s="43"/>
      <c r="BA8" s="43"/>
      <c r="BB8" s="43">
        <f>データ!T6</f>
        <v>48.73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49.73</v>
      </c>
      <c r="Q10" s="43"/>
      <c r="R10" s="43"/>
      <c r="S10" s="43"/>
      <c r="T10" s="43"/>
      <c r="U10" s="43"/>
      <c r="V10" s="43"/>
      <c r="W10" s="43">
        <f>データ!P6</f>
        <v>100</v>
      </c>
      <c r="X10" s="43"/>
      <c r="Y10" s="43"/>
      <c r="Z10" s="43"/>
      <c r="AA10" s="43"/>
      <c r="AB10" s="43"/>
      <c r="AC10" s="43"/>
      <c r="AD10" s="47">
        <f>データ!Q6</f>
        <v>4100</v>
      </c>
      <c r="AE10" s="47"/>
      <c r="AF10" s="47"/>
      <c r="AG10" s="47"/>
      <c r="AH10" s="47"/>
      <c r="AI10" s="47"/>
      <c r="AJ10" s="47"/>
      <c r="AK10" s="2"/>
      <c r="AL10" s="47">
        <f>データ!U6</f>
        <v>937</v>
      </c>
      <c r="AM10" s="47"/>
      <c r="AN10" s="47"/>
      <c r="AO10" s="47"/>
      <c r="AP10" s="47"/>
      <c r="AQ10" s="47"/>
      <c r="AR10" s="47"/>
      <c r="AS10" s="47"/>
      <c r="AT10" s="43">
        <f>データ!V6</f>
        <v>0.26</v>
      </c>
      <c r="AU10" s="43"/>
      <c r="AV10" s="43"/>
      <c r="AW10" s="43"/>
      <c r="AX10" s="43"/>
      <c r="AY10" s="43"/>
      <c r="AZ10" s="43"/>
      <c r="BA10" s="43"/>
      <c r="BB10" s="43">
        <f>データ!W6</f>
        <v>3603.85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204480</v>
      </c>
      <c r="D6" s="31">
        <f t="shared" si="3"/>
        <v>47</v>
      </c>
      <c r="E6" s="31">
        <f t="shared" si="3"/>
        <v>17</v>
      </c>
      <c r="F6" s="31">
        <f t="shared" si="3"/>
        <v>5</v>
      </c>
      <c r="G6" s="31">
        <f t="shared" si="3"/>
        <v>0</v>
      </c>
      <c r="H6" s="31" t="str">
        <f t="shared" si="3"/>
        <v>長野県　生坂村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49.73</v>
      </c>
      <c r="P6" s="32">
        <f t="shared" si="3"/>
        <v>100</v>
      </c>
      <c r="Q6" s="32">
        <f t="shared" si="3"/>
        <v>4100</v>
      </c>
      <c r="R6" s="32">
        <f t="shared" si="3"/>
        <v>1903</v>
      </c>
      <c r="S6" s="32">
        <f t="shared" si="3"/>
        <v>39.049999999999997</v>
      </c>
      <c r="T6" s="32">
        <f t="shared" si="3"/>
        <v>48.73</v>
      </c>
      <c r="U6" s="32">
        <f t="shared" si="3"/>
        <v>937</v>
      </c>
      <c r="V6" s="32">
        <f t="shared" si="3"/>
        <v>0.26</v>
      </c>
      <c r="W6" s="32">
        <f t="shared" si="3"/>
        <v>3603.85</v>
      </c>
      <c r="X6" s="33">
        <f>IF(X7="",NA(),X7)</f>
        <v>94.95</v>
      </c>
      <c r="Y6" s="33">
        <f t="shared" ref="Y6:AG6" si="4">IF(Y7="",NA(),Y7)</f>
        <v>94.34</v>
      </c>
      <c r="Z6" s="33">
        <f t="shared" si="4"/>
        <v>94.5</v>
      </c>
      <c r="AA6" s="33">
        <f t="shared" si="4"/>
        <v>95.48</v>
      </c>
      <c r="AB6" s="33">
        <f t="shared" si="4"/>
        <v>96.44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45.11</v>
      </c>
      <c r="BF6" s="33">
        <f t="shared" ref="BF6:BN6" si="7">IF(BF7="",NA(),BF7)</f>
        <v>244.15</v>
      </c>
      <c r="BG6" s="33">
        <f t="shared" si="7"/>
        <v>37.450000000000003</v>
      </c>
      <c r="BH6" s="33">
        <f t="shared" si="7"/>
        <v>48.42</v>
      </c>
      <c r="BI6" s="33">
        <f t="shared" si="7"/>
        <v>181.01</v>
      </c>
      <c r="BJ6" s="33">
        <f t="shared" si="7"/>
        <v>1224.75</v>
      </c>
      <c r="BK6" s="33">
        <f t="shared" si="7"/>
        <v>1197.82</v>
      </c>
      <c r="BL6" s="33">
        <f t="shared" si="7"/>
        <v>1126.77</v>
      </c>
      <c r="BM6" s="33">
        <f t="shared" si="7"/>
        <v>1044.8</v>
      </c>
      <c r="BN6" s="33">
        <f t="shared" si="7"/>
        <v>1081.8</v>
      </c>
      <c r="BO6" s="32" t="str">
        <f>IF(BO7="","",IF(BO7="-","【-】","【"&amp;SUBSTITUTE(TEXT(BO7,"#,##0.00"),"-","△")&amp;"】"))</f>
        <v>【1,015.77】</v>
      </c>
      <c r="BP6" s="33">
        <f>IF(BP7="",NA(),BP7)</f>
        <v>93.12</v>
      </c>
      <c r="BQ6" s="33">
        <f t="shared" ref="BQ6:BY6" si="8">IF(BQ7="",NA(),BQ7)</f>
        <v>98.51</v>
      </c>
      <c r="BR6" s="33">
        <f t="shared" si="8"/>
        <v>100</v>
      </c>
      <c r="BS6" s="33">
        <f t="shared" si="8"/>
        <v>99.4</v>
      </c>
      <c r="BT6" s="33">
        <f t="shared" si="8"/>
        <v>102.05</v>
      </c>
      <c r="BU6" s="33">
        <f t="shared" si="8"/>
        <v>42.13</v>
      </c>
      <c r="BV6" s="33">
        <f t="shared" si="8"/>
        <v>51.03</v>
      </c>
      <c r="BW6" s="33">
        <f t="shared" si="8"/>
        <v>50.9</v>
      </c>
      <c r="BX6" s="33">
        <f t="shared" si="8"/>
        <v>50.82</v>
      </c>
      <c r="BY6" s="33">
        <f t="shared" si="8"/>
        <v>52.19</v>
      </c>
      <c r="BZ6" s="32" t="str">
        <f>IF(BZ7="","",IF(BZ7="-","【-】","【"&amp;SUBSTITUTE(TEXT(BZ7,"#,##0.00"),"-","△")&amp;"】"))</f>
        <v>【52.78】</v>
      </c>
      <c r="CA6" s="33">
        <f>IF(CA7="",NA(),CA7)</f>
        <v>233.96</v>
      </c>
      <c r="CB6" s="33">
        <f t="shared" ref="CB6:CJ6" si="9">IF(CB7="",NA(),CB7)</f>
        <v>227.9</v>
      </c>
      <c r="CC6" s="33">
        <f t="shared" si="9"/>
        <v>229.64</v>
      </c>
      <c r="CD6" s="33">
        <f t="shared" si="9"/>
        <v>232.53</v>
      </c>
      <c r="CE6" s="33">
        <f t="shared" si="9"/>
        <v>227.22</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27.59</v>
      </c>
      <c r="CM6" s="33">
        <f t="shared" ref="CM6:CU6" si="10">IF(CM7="",NA(),CM7)</f>
        <v>27.59</v>
      </c>
      <c r="CN6" s="33">
        <f t="shared" si="10"/>
        <v>27.59</v>
      </c>
      <c r="CO6" s="33">
        <f t="shared" si="10"/>
        <v>27.59</v>
      </c>
      <c r="CP6" s="33">
        <f t="shared" si="10"/>
        <v>27.59</v>
      </c>
      <c r="CQ6" s="33">
        <f t="shared" si="10"/>
        <v>46.85</v>
      </c>
      <c r="CR6" s="33">
        <f t="shared" si="10"/>
        <v>54.74</v>
      </c>
      <c r="CS6" s="33">
        <f t="shared" si="10"/>
        <v>53.78</v>
      </c>
      <c r="CT6" s="33">
        <f t="shared" si="10"/>
        <v>53.24</v>
      </c>
      <c r="CU6" s="33">
        <f t="shared" si="10"/>
        <v>52.31</v>
      </c>
      <c r="CV6" s="32" t="str">
        <f>IF(CV7="","",IF(CV7="-","【-】","【"&amp;SUBSTITUTE(TEXT(CV7,"#,##0.00"),"-","△")&amp;"】"))</f>
        <v>【52.74】</v>
      </c>
      <c r="CW6" s="33">
        <f>IF(CW7="",NA(),CW7)</f>
        <v>84.45</v>
      </c>
      <c r="CX6" s="33">
        <f t="shared" ref="CX6:DF6" si="11">IF(CX7="",NA(),CX7)</f>
        <v>84.87</v>
      </c>
      <c r="CY6" s="33">
        <f t="shared" si="11"/>
        <v>85.2</v>
      </c>
      <c r="CZ6" s="33">
        <f t="shared" si="11"/>
        <v>86.57</v>
      </c>
      <c r="DA6" s="33">
        <f t="shared" si="11"/>
        <v>88.37</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204480</v>
      </c>
      <c r="D7" s="35">
        <v>47</v>
      </c>
      <c r="E7" s="35">
        <v>17</v>
      </c>
      <c r="F7" s="35">
        <v>5</v>
      </c>
      <c r="G7" s="35">
        <v>0</v>
      </c>
      <c r="H7" s="35" t="s">
        <v>96</v>
      </c>
      <c r="I7" s="35" t="s">
        <v>97</v>
      </c>
      <c r="J7" s="35" t="s">
        <v>98</v>
      </c>
      <c r="K7" s="35" t="s">
        <v>99</v>
      </c>
      <c r="L7" s="35" t="s">
        <v>100</v>
      </c>
      <c r="M7" s="36" t="s">
        <v>101</v>
      </c>
      <c r="N7" s="36" t="s">
        <v>102</v>
      </c>
      <c r="O7" s="36">
        <v>49.73</v>
      </c>
      <c r="P7" s="36">
        <v>100</v>
      </c>
      <c r="Q7" s="36">
        <v>4100</v>
      </c>
      <c r="R7" s="36">
        <v>1903</v>
      </c>
      <c r="S7" s="36">
        <v>39.049999999999997</v>
      </c>
      <c r="T7" s="36">
        <v>48.73</v>
      </c>
      <c r="U7" s="36">
        <v>937</v>
      </c>
      <c r="V7" s="36">
        <v>0.26</v>
      </c>
      <c r="W7" s="36">
        <v>3603.85</v>
      </c>
      <c r="X7" s="36">
        <v>94.95</v>
      </c>
      <c r="Y7" s="36">
        <v>94.34</v>
      </c>
      <c r="Z7" s="36">
        <v>94.5</v>
      </c>
      <c r="AA7" s="36">
        <v>95.48</v>
      </c>
      <c r="AB7" s="36">
        <v>96.44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45.11</v>
      </c>
      <c r="BF7" s="36">
        <v>244.15</v>
      </c>
      <c r="BG7" s="36">
        <v>37.450000000000003</v>
      </c>
      <c r="BH7" s="36">
        <v>48.42</v>
      </c>
      <c r="BI7" s="36">
        <v>181.01</v>
      </c>
      <c r="BJ7" s="36">
        <v>1224.75</v>
      </c>
      <c r="BK7" s="36">
        <v>1197.82</v>
      </c>
      <c r="BL7" s="36">
        <v>1126.77</v>
      </c>
      <c r="BM7" s="36">
        <v>1044.8</v>
      </c>
      <c r="BN7" s="36">
        <v>1081.8</v>
      </c>
      <c r="BO7" s="36">
        <v>1015.77</v>
      </c>
      <c r="BP7" s="36">
        <v>93.12</v>
      </c>
      <c r="BQ7" s="36">
        <v>98.51</v>
      </c>
      <c r="BR7" s="36">
        <v>100</v>
      </c>
      <c r="BS7" s="36">
        <v>99.4</v>
      </c>
      <c r="BT7" s="36">
        <v>102.05</v>
      </c>
      <c r="BU7" s="36">
        <v>42.13</v>
      </c>
      <c r="BV7" s="36">
        <v>51.03</v>
      </c>
      <c r="BW7" s="36">
        <v>50.9</v>
      </c>
      <c r="BX7" s="36">
        <v>50.82</v>
      </c>
      <c r="BY7" s="36">
        <v>52.19</v>
      </c>
      <c r="BZ7" s="36">
        <v>52.78</v>
      </c>
      <c r="CA7" s="36">
        <v>233.96</v>
      </c>
      <c r="CB7" s="36">
        <v>227.9</v>
      </c>
      <c r="CC7" s="36">
        <v>229.64</v>
      </c>
      <c r="CD7" s="36">
        <v>232.53</v>
      </c>
      <c r="CE7" s="36">
        <v>227.22</v>
      </c>
      <c r="CF7" s="36">
        <v>348.41</v>
      </c>
      <c r="CG7" s="36">
        <v>289.60000000000002</v>
      </c>
      <c r="CH7" s="36">
        <v>293.27</v>
      </c>
      <c r="CI7" s="36">
        <v>300.52</v>
      </c>
      <c r="CJ7" s="36">
        <v>296.14</v>
      </c>
      <c r="CK7" s="36">
        <v>289.81</v>
      </c>
      <c r="CL7" s="36">
        <v>27.59</v>
      </c>
      <c r="CM7" s="36">
        <v>27.59</v>
      </c>
      <c r="CN7" s="36">
        <v>27.59</v>
      </c>
      <c r="CO7" s="36">
        <v>27.59</v>
      </c>
      <c r="CP7" s="36">
        <v>27.59</v>
      </c>
      <c r="CQ7" s="36">
        <v>46.85</v>
      </c>
      <c r="CR7" s="36">
        <v>54.74</v>
      </c>
      <c r="CS7" s="36">
        <v>53.78</v>
      </c>
      <c r="CT7" s="36">
        <v>53.24</v>
      </c>
      <c r="CU7" s="36">
        <v>52.31</v>
      </c>
      <c r="CV7" s="36">
        <v>52.74</v>
      </c>
      <c r="CW7" s="36">
        <v>84.45</v>
      </c>
      <c r="CX7" s="36">
        <v>84.87</v>
      </c>
      <c r="CY7" s="36">
        <v>85.2</v>
      </c>
      <c r="CZ7" s="36">
        <v>86.57</v>
      </c>
      <c r="DA7" s="36">
        <v>88.37</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CL1210</cp:lastModifiedBy>
  <cp:lastPrinted>2017-03-09T05:47:41Z</cp:lastPrinted>
  <dcterms:created xsi:type="dcterms:W3CDTF">2017-02-08T03:11:14Z</dcterms:created>
  <dcterms:modified xsi:type="dcterms:W3CDTF">2017-03-23T13:55:19Z</dcterms:modified>
</cp:coreProperties>
</file>